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/>
  </bookViews>
  <sheets>
    <sheet name="Planilha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  <c r="H14"/>
  <c r="I14"/>
  <c r="G12"/>
  <c r="H12"/>
  <c r="I12"/>
  <c r="F14"/>
  <c r="F12"/>
  <c r="G10"/>
  <c r="H10"/>
  <c r="I10"/>
  <c r="F10"/>
  <c r="G8"/>
  <c r="H8"/>
  <c r="I8"/>
  <c r="E14"/>
  <c r="E12"/>
  <c r="E10"/>
  <c r="E8"/>
  <c r="F8" s="1"/>
  <c r="F16" l="1" a="1"/>
  <c r="F16" s="1"/>
  <c r="G16" l="1" a="1"/>
  <c r="G16" s="1"/>
  <c r="I16" a="1"/>
  <c r="I16" s="1"/>
  <c r="H16" a="1"/>
  <c r="H16" s="1"/>
  <c r="E16" l="1"/>
  <c r="F15" s="1"/>
  <c r="H15" l="1"/>
  <c r="G15"/>
  <c r="I15"/>
  <c r="E7"/>
  <c r="F4"/>
  <c r="E13"/>
  <c r="E11" s="1"/>
  <c r="E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<sst xmlns="http://schemas.openxmlformats.org/spreadsheetml/2006/main" count="28" uniqueCount="20">
  <si>
    <t>CRONOGRAMA FÍSICO-FINANCEIRO</t>
  </si>
  <si>
    <t>ITEM</t>
  </si>
  <si>
    <t>ETAPAS/DESCRIÇÃO</t>
  </si>
  <si>
    <t>TOTAL ETAPAS</t>
  </si>
  <si>
    <t>MÊS 1</t>
  </si>
  <si>
    <t>TOTAL</t>
  </si>
  <si>
    <t>FÍSICO/ FINANCEIRO</t>
  </si>
  <si>
    <t>Físico %</t>
  </si>
  <si>
    <t>Financeiro</t>
  </si>
  <si>
    <t>VALOR DO CONVÊNIO:</t>
  </si>
  <si>
    <t xml:space="preserve">DATA: </t>
  </si>
  <si>
    <t>ESCOLA MUNICIPAL FRANCISCO LOPES DE ASSIS - COMUNIDADE DE SOUZA</t>
  </si>
  <si>
    <t>ESCOLA MUNICIPAL ANTÕNIO SILVÉRIO BARBOSA - COMUNIDADE DE PALMEIRAS</t>
  </si>
  <si>
    <t>ESCOLA MUNICIPAL DEOCLASSIO APOLÔNIO DE PAIVA - COMUNIDADE DE RAPOSA</t>
  </si>
  <si>
    <t>MÊS 2</t>
  </si>
  <si>
    <t>MÊS 3</t>
  </si>
  <si>
    <t>MÊS 4</t>
  </si>
  <si>
    <t>PRAZO DA OBRA:  4  MESES</t>
  </si>
  <si>
    <t>CRONOGRAMA FÍSICO-FINANCEIRO REFORMA ESCOLAS MUNICIPAIS</t>
  </si>
  <si>
    <t xml:space="preserve">REFORMA DA ESCOLA MUNICIPAL JOSÉ FIRMO  DE SOUZA - COMUNIDADE DE RAIMUNDOS 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</si>
</sst>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enharia\Downloads\Planilha%20Or&#231;ament&#225;r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UNIDADE SOUZA"/>
      <sheetName val="COMUNIDADE PALMEIRAS"/>
      <sheetName val="COMUNIDADE RAPOSA"/>
      <sheetName val="COMUNIDADE RAIMUNDOS"/>
      <sheetName val="desconto"/>
    </sheetNames>
    <sheetDataSet>
      <sheetData sheetId="0">
        <row r="45">
          <cell r="I45">
            <v>148756.70000000001</v>
          </cell>
        </row>
      </sheetData>
      <sheetData sheetId="1">
        <row r="84">
          <cell r="I84">
            <v>133984.78</v>
          </cell>
        </row>
      </sheetData>
      <sheetData sheetId="2">
        <row r="61">
          <cell r="I61">
            <v>60065.99</v>
          </cell>
        </row>
      </sheetData>
      <sheetData sheetId="3">
        <row r="57">
          <cell r="I57">
            <v>49027.26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6"/>
  <sheetViews>
    <sheetView tabSelected="1" topLeftCell="B2" zoomScale="90" zoomScaleNormal="100" workbookViewId="0">
      <selection activeCell="C13" sqref="C13:C14"/>
    </sheetView>
  </sheetViews>
  <sheetFormatPr defaultRowHeight="12.75"/>
  <cols>
    <col min="1" max="1" width="0" style="1" hidden="1" customWidth="1"/>
    <col min="2" max="2" width="6.28515625" style="1" customWidth="1"/>
    <col min="3" max="3" width="41.140625" style="1" customWidth="1"/>
    <col min="4" max="4" width="15" style="1" customWidth="1"/>
    <col min="5" max="5" width="15.7109375" style="1" bestFit="1" customWidth="1"/>
    <col min="6" max="9" width="13.5703125" style="1" customWidth="1"/>
    <col min="10" max="16384" width="9.140625" style="1"/>
  </cols>
  <sheetData>
    <row r="1" spans="2:9" hidden="1"/>
    <row r="2" spans="2:9" ht="104.25" customHeight="1">
      <c r="B2" s="9" t="s">
        <v>18</v>
      </c>
      <c r="C2" s="9"/>
      <c r="D2" s="9"/>
      <c r="E2" s="9"/>
      <c r="F2" s="9"/>
      <c r="G2" s="9"/>
      <c r="H2" s="9"/>
      <c r="I2" s="9"/>
    </row>
    <row r="3" spans="2:9" ht="27" customHeight="1">
      <c r="B3" s="12" t="s">
        <v>0</v>
      </c>
      <c r="C3" s="12"/>
      <c r="D3" s="12"/>
      <c r="E3" s="12"/>
      <c r="F3" s="12"/>
      <c r="G3" s="12"/>
      <c r="H3" s="12"/>
      <c r="I3" s="12"/>
    </row>
    <row r="4" spans="2:9" ht="15" customHeight="1">
      <c r="B4" s="10"/>
      <c r="C4" s="10"/>
      <c r="D4" s="13" t="s">
        <v>9</v>
      </c>
      <c r="E4" s="13"/>
      <c r="F4" s="8">
        <f>E16</f>
        <v>391834.73</v>
      </c>
      <c r="G4" s="10" t="s">
        <v>10</v>
      </c>
      <c r="H4" s="10"/>
      <c r="I4" s="10"/>
    </row>
    <row r="5" spans="2:9" ht="15" customHeight="1">
      <c r="B5" s="11"/>
      <c r="C5" s="11"/>
      <c r="D5" s="14"/>
      <c r="E5" s="15"/>
      <c r="F5" s="15"/>
      <c r="G5" s="10" t="s">
        <v>17</v>
      </c>
      <c r="H5" s="10"/>
      <c r="I5" s="10"/>
    </row>
    <row r="6" spans="2:9" ht="25.5">
      <c r="B6" s="5" t="s">
        <v>1</v>
      </c>
      <c r="C6" s="5" t="s">
        <v>2</v>
      </c>
      <c r="D6" s="7" t="s">
        <v>6</v>
      </c>
      <c r="E6" s="7" t="s">
        <v>3</v>
      </c>
      <c r="F6" s="6" t="s">
        <v>4</v>
      </c>
      <c r="G6" s="6" t="s">
        <v>14</v>
      </c>
      <c r="H6" s="1" t="s">
        <v>15</v>
      </c>
      <c r="I6" s="6" t="s">
        <v>16</v>
      </c>
    </row>
    <row r="7" spans="2:9" ht="22.5" customHeight="1">
      <c r="B7" s="12">
        <v>1</v>
      </c>
      <c r="C7" s="16" t="s">
        <v>11</v>
      </c>
      <c r="D7" s="2" t="s">
        <v>7</v>
      </c>
      <c r="E7" s="3">
        <f>E8/E16</f>
        <v>0.37964143709262327</v>
      </c>
      <c r="F7" s="3">
        <v>0.25</v>
      </c>
      <c r="G7" s="3">
        <v>0.25</v>
      </c>
      <c r="H7" s="3">
        <v>0.25</v>
      </c>
      <c r="I7" s="3">
        <v>0.25</v>
      </c>
    </row>
    <row r="8" spans="2:9" ht="19.5" customHeight="1">
      <c r="B8" s="12"/>
      <c r="C8" s="17"/>
      <c r="D8" s="2" t="s">
        <v>8</v>
      </c>
      <c r="E8" s="4">
        <f>'[1]COMUNIDADE SOUZA'!$I$45</f>
        <v>148756.70000000001</v>
      </c>
      <c r="F8" s="4">
        <f>$E$8*F7</f>
        <v>37189.175000000003</v>
      </c>
      <c r="G8" s="4">
        <f t="shared" ref="G8:I8" si="0">$E$8*G7</f>
        <v>37189.175000000003</v>
      </c>
      <c r="H8" s="4">
        <f t="shared" si="0"/>
        <v>37189.175000000003</v>
      </c>
      <c r="I8" s="4">
        <f t="shared" si="0"/>
        <v>37189.175000000003</v>
      </c>
    </row>
    <row r="9" spans="2:9" ht="15" customHeight="1">
      <c r="B9" s="12">
        <v>2</v>
      </c>
      <c r="C9" s="16" t="s">
        <v>12</v>
      </c>
      <c r="D9" s="2" t="s">
        <v>7</v>
      </c>
      <c r="E9" s="3">
        <f>E10/E16</f>
        <v>0.34194207338384736</v>
      </c>
      <c r="F9" s="3">
        <v>0.25</v>
      </c>
      <c r="G9" s="3">
        <v>0.25</v>
      </c>
      <c r="H9" s="3">
        <v>0.25</v>
      </c>
      <c r="I9" s="3">
        <v>0.25</v>
      </c>
    </row>
    <row r="10" spans="2:9" ht="20.25" customHeight="1">
      <c r="B10" s="12"/>
      <c r="C10" s="17"/>
      <c r="D10" s="2" t="s">
        <v>8</v>
      </c>
      <c r="E10" s="4">
        <f>'[1]COMUNIDADE PALMEIRAS'!$I$84</f>
        <v>133984.78</v>
      </c>
      <c r="F10" s="4">
        <f>$E$10*F9</f>
        <v>33496.195</v>
      </c>
      <c r="G10" s="4">
        <f t="shared" ref="G10:I10" si="1">$E$10*G9</f>
        <v>33496.195</v>
      </c>
      <c r="H10" s="4">
        <f t="shared" si="1"/>
        <v>33496.195</v>
      </c>
      <c r="I10" s="4">
        <f t="shared" si="1"/>
        <v>33496.195</v>
      </c>
    </row>
    <row r="11" spans="2:9" ht="15" customHeight="1">
      <c r="B11" s="12">
        <v>3</v>
      </c>
      <c r="C11" s="16" t="s">
        <v>13</v>
      </c>
      <c r="D11" s="2" t="s">
        <v>7</v>
      </c>
      <c r="E11" s="3">
        <f>E12/E$16</f>
        <v>0.15329419625463012</v>
      </c>
      <c r="F11" s="3">
        <v>0.25</v>
      </c>
      <c r="G11" s="3">
        <v>0.25</v>
      </c>
      <c r="H11" s="3">
        <v>0.25</v>
      </c>
      <c r="I11" s="3">
        <v>0.25</v>
      </c>
    </row>
    <row r="12" spans="2:9" ht="28.5" customHeight="1">
      <c r="B12" s="12"/>
      <c r="C12" s="17"/>
      <c r="D12" s="2" t="s">
        <v>8</v>
      </c>
      <c r="E12" s="4">
        <f>'[1]COMUNIDADE RAPOSA'!$I$61</f>
        <v>60065.99</v>
      </c>
      <c r="F12" s="4">
        <f>$E$12*F11</f>
        <v>15016.497499999999</v>
      </c>
      <c r="G12" s="4">
        <f t="shared" ref="G12:I12" si="2">$E$12*G11</f>
        <v>15016.497499999999</v>
      </c>
      <c r="H12" s="4">
        <f t="shared" si="2"/>
        <v>15016.497499999999</v>
      </c>
      <c r="I12" s="4">
        <f t="shared" si="2"/>
        <v>15016.497499999999</v>
      </c>
    </row>
    <row r="13" spans="2:9" ht="15" customHeight="1">
      <c r="B13" s="12">
        <v>4</v>
      </c>
      <c r="C13" s="16" t="s">
        <v>19</v>
      </c>
      <c r="D13" s="2" t="s">
        <v>7</v>
      </c>
      <c r="E13" s="3">
        <f>E14/E$16</f>
        <v>0.12512229326889937</v>
      </c>
      <c r="F13" s="3">
        <v>0.25</v>
      </c>
      <c r="G13" s="3">
        <v>0.25</v>
      </c>
      <c r="H13" s="3">
        <v>0.25</v>
      </c>
      <c r="I13" s="3">
        <v>0.25</v>
      </c>
    </row>
    <row r="14" spans="2:9" ht="25.5" customHeight="1">
      <c r="B14" s="12"/>
      <c r="C14" s="17"/>
      <c r="D14" s="2" t="s">
        <v>8</v>
      </c>
      <c r="E14" s="4">
        <f>'[1]COMUNIDADE RAIMUNDOS'!$I$57</f>
        <v>49027.26</v>
      </c>
      <c r="F14" s="4">
        <f>$E$14*F13</f>
        <v>12256.815000000001</v>
      </c>
      <c r="G14" s="4">
        <f t="shared" ref="G14:I14" si="3">$E$14*G13</f>
        <v>12256.815000000001</v>
      </c>
      <c r="H14" s="4">
        <f t="shared" si="3"/>
        <v>12256.815000000001</v>
      </c>
      <c r="I14" s="4">
        <f t="shared" si="3"/>
        <v>12256.815000000001</v>
      </c>
    </row>
    <row r="15" spans="2:9" ht="15" customHeight="1">
      <c r="B15" s="12" t="s">
        <v>5</v>
      </c>
      <c r="C15" s="12"/>
      <c r="D15" s="2" t="s">
        <v>7</v>
      </c>
      <c r="E15" s="3">
        <v>1</v>
      </c>
      <c r="F15" s="3">
        <f t="shared" ref="F15:I15" si="4">F16/$E$16</f>
        <v>0.25</v>
      </c>
      <c r="G15" s="3">
        <f t="shared" si="4"/>
        <v>0.25</v>
      </c>
      <c r="H15" s="3">
        <f t="shared" si="4"/>
        <v>0.25</v>
      </c>
      <c r="I15" s="3">
        <f t="shared" si="4"/>
        <v>0.25</v>
      </c>
    </row>
    <row r="16" spans="2:9" ht="21" customHeight="1">
      <c r="B16" s="12"/>
      <c r="C16" s="12"/>
      <c r="D16" s="2" t="s">
        <v>8</v>
      </c>
      <c r="E16" s="4">
        <f>SUM(F16:I16)</f>
        <v>391834.73</v>
      </c>
      <c r="F16" s="4" cm="1">
        <f t="array" ref="F16">SUM(IF(ISEVEN(ROW(F7:F14)),F7:F14))</f>
        <v>97958.682499999995</v>
      </c>
      <c r="G16" s="4" cm="1">
        <f t="array" ref="G16">SUM(IF(ISEVEN(ROW(G7:G14)),G7:G14))</f>
        <v>97958.682499999995</v>
      </c>
      <c r="H16" s="4" cm="1">
        <f t="array" ref="H16">SUM(IF(ISEVEN(ROW(H7:H14)),H7:H14))</f>
        <v>97958.682499999995</v>
      </c>
      <c r="I16" s="4" cm="1">
        <f t="array" ref="I16">SUM(IF(ISEVEN(ROW(I7:I14)),I7:I14))</f>
        <v>97958.682499999995</v>
      </c>
    </row>
  </sheetData>
  <mergeCells count="17">
    <mergeCell ref="B15:C16"/>
    <mergeCell ref="C7:C8"/>
    <mergeCell ref="C9:C10"/>
    <mergeCell ref="B9:B10"/>
    <mergeCell ref="B11:B12"/>
    <mergeCell ref="C11:C12"/>
    <mergeCell ref="B13:B14"/>
    <mergeCell ref="C13:C14"/>
    <mergeCell ref="B2:I2"/>
    <mergeCell ref="B4:C4"/>
    <mergeCell ref="B5:C5"/>
    <mergeCell ref="B7:B8"/>
    <mergeCell ref="G4:I4"/>
    <mergeCell ref="G5:I5"/>
    <mergeCell ref="B3:I3"/>
    <mergeCell ref="D4:E4"/>
    <mergeCell ref="D5:F5"/>
  </mergeCells>
  <phoneticPr fontId="3" type="noConversion"/>
  <pageMargins left="0.511811024" right="0.511811024" top="0.78740157499999996" bottom="0.78740157499999996" header="0.31496062000000002" footer="0.31496062000000002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Vitor Zebral</dc:creator>
  <cp:lastModifiedBy>Cliente</cp:lastModifiedBy>
  <cp:lastPrinted>2024-07-19T19:30:59Z</cp:lastPrinted>
  <dcterms:created xsi:type="dcterms:W3CDTF">2022-07-26T17:09:29Z</dcterms:created>
  <dcterms:modified xsi:type="dcterms:W3CDTF">2024-07-22T13:23:02Z</dcterms:modified>
</cp:coreProperties>
</file>